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815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<sst xmlns="http://schemas.openxmlformats.org/spreadsheetml/2006/main" count="156" uniqueCount="94">
  <si>
    <t>Szt.</t>
  </si>
  <si>
    <t>Lp.</t>
  </si>
  <si>
    <t>Jednostka miary</t>
  </si>
  <si>
    <t>Stawka VAT (podana w %)</t>
  </si>
  <si>
    <t>Nazwa</t>
  </si>
  <si>
    <t>Opis przedmiotu</t>
  </si>
  <si>
    <t>szt.</t>
  </si>
  <si>
    <t>Ilość oryginał</t>
  </si>
  <si>
    <t>Ilość zamiennik</t>
  </si>
  <si>
    <t xml:space="preserve">Szt. </t>
  </si>
  <si>
    <t>Wartość netto oryginału (poz. 5x7)</t>
  </si>
  <si>
    <t>Wartość netto zamiennika (poz. 5x8)</t>
  </si>
  <si>
    <t>Wartość zamówienia netto:</t>
  </si>
  <si>
    <t>Wartość zamówienia brutto:</t>
  </si>
  <si>
    <t>Wartość brutto ogółem (poz. 12+13)</t>
  </si>
  <si>
    <t>Wartość brutto oryginały (poz.9+11%)</t>
  </si>
  <si>
    <t>Wartość brutto zamienniki (poz.10+11%)</t>
  </si>
  <si>
    <t>…………………………………………………</t>
  </si>
  <si>
    <t>DOSTAWCA</t>
  </si>
  <si>
    <t>ZAMAWIAJĄCY</t>
  </si>
  <si>
    <t xml:space="preserve">…………………………………..………….. </t>
  </si>
  <si>
    <t>Razem</t>
  </si>
  <si>
    <t xml:space="preserve">Brother HL L2340DW </t>
  </si>
  <si>
    <t>toner black - 3.000 kopii</t>
  </si>
  <si>
    <t xml:space="preserve">Brother HL MFC-L2700DN </t>
  </si>
  <si>
    <t xml:space="preserve">HP LJ P3015 </t>
  </si>
  <si>
    <t>toner black -12.500 kopii</t>
  </si>
  <si>
    <t xml:space="preserve">HP LJ Pro M501dn </t>
  </si>
  <si>
    <t>toner black - 18.000 kopii</t>
  </si>
  <si>
    <t xml:space="preserve">Konica Minolta bizhub 224e </t>
  </si>
  <si>
    <t>toner black - 28.000 kopii</t>
  </si>
  <si>
    <t xml:space="preserve">OKI B412 / MB472 </t>
  </si>
  <si>
    <t>toner black - 7.000 kopii</t>
  </si>
  <si>
    <t xml:space="preserve">SHARP MX2610N </t>
  </si>
  <si>
    <t xml:space="preserve">CANON i-sensys MF8280Cw </t>
  </si>
  <si>
    <t xml:space="preserve">toner C-15.000 kopii </t>
  </si>
  <si>
    <t xml:space="preserve">toner M-15.000 kopii </t>
  </si>
  <si>
    <t xml:space="preserve">toner Y-15.000 kopii </t>
  </si>
  <si>
    <t>toner Bk-24.000 kopii</t>
  </si>
  <si>
    <t xml:space="preserve">toner C-1.800 kopii </t>
  </si>
  <si>
    <t xml:space="preserve">toner M-1.800 </t>
  </si>
  <si>
    <t xml:space="preserve">toner Y-1.800 kopii </t>
  </si>
  <si>
    <t>toner Bk-2.400 kopii</t>
  </si>
  <si>
    <t xml:space="preserve">HP LJ 1100 </t>
  </si>
  <si>
    <t xml:space="preserve">HP LJ 1150 </t>
  </si>
  <si>
    <t>toner black - 2.500 kopii</t>
  </si>
  <si>
    <t xml:space="preserve">HP LJ 1000 / 1200 </t>
  </si>
  <si>
    <t xml:space="preserve">HP LJ 1010 / 1022 </t>
  </si>
  <si>
    <t>toner black - 2.000 kopii</t>
  </si>
  <si>
    <t xml:space="preserve">HP LJ P1005 </t>
  </si>
  <si>
    <t>toner black - 1.600 kopii</t>
  </si>
  <si>
    <t xml:space="preserve">HP LJ P3005 </t>
  </si>
  <si>
    <t>toner black - 13 000 kopii</t>
  </si>
  <si>
    <t xml:space="preserve">HP LJ Pro200 color M251 n </t>
  </si>
  <si>
    <t>toner C-1.900 kopii</t>
  </si>
  <si>
    <t xml:space="preserve">toner M-1.900 kopii </t>
  </si>
  <si>
    <t xml:space="preserve">toner Y-1.900 kopii </t>
  </si>
  <si>
    <t>toner Bk-2.500 kopii</t>
  </si>
  <si>
    <t xml:space="preserve">OKI C301 dn </t>
  </si>
  <si>
    <t xml:space="preserve">toner C-1.500 kopii </t>
  </si>
  <si>
    <t xml:space="preserve">toner M-1.500 kopii </t>
  </si>
  <si>
    <t xml:space="preserve">toner Y-1.500 kopii </t>
  </si>
  <si>
    <t>toner Bk-2.200 kopii</t>
  </si>
  <si>
    <t xml:space="preserve">OKI MC 352 </t>
  </si>
  <si>
    <t xml:space="preserve">Panasonic KX-FLB 883 </t>
  </si>
  <si>
    <t>toner black - 5.000 kopii</t>
  </si>
  <si>
    <t xml:space="preserve">toner C-2.000 kopii </t>
  </si>
  <si>
    <t xml:space="preserve">toner M-2.000 kopii </t>
  </si>
  <si>
    <t xml:space="preserve">toner Y-2.000 kopii </t>
  </si>
  <si>
    <t>toner Bk-3.000 kopii</t>
  </si>
  <si>
    <t xml:space="preserve">SHARP AR-5618N </t>
  </si>
  <si>
    <t>toner black - 16.000 kopii</t>
  </si>
  <si>
    <t xml:space="preserve">UTAX CD 1216 </t>
  </si>
  <si>
    <t>toner - 20.000 kopii</t>
  </si>
  <si>
    <t xml:space="preserve">Lexmark E260dn </t>
  </si>
  <si>
    <t>toner black - 3 500 kopii</t>
  </si>
  <si>
    <t>Brother HL L2340DW</t>
  </si>
  <si>
    <t>OKI B412 / MB472</t>
  </si>
  <si>
    <t>beben 25 000 kopii</t>
  </si>
  <si>
    <t>bęben 12 000 kopii</t>
  </si>
  <si>
    <t>OKI C301dn</t>
  </si>
  <si>
    <t>bęben 30 000 kopii</t>
  </si>
  <si>
    <t>Lexmark E260dn</t>
  </si>
  <si>
    <t>SHARP AR-5618N</t>
  </si>
  <si>
    <t>bęben 50 000 kopii</t>
  </si>
  <si>
    <t>SHARP MX-2610N</t>
  </si>
  <si>
    <t>bęben 150 000 kopii</t>
  </si>
  <si>
    <t>Konica Minolta bizhub 224e</t>
  </si>
  <si>
    <t>OKI MC 352</t>
  </si>
  <si>
    <t>znak: S0.271.01.29.2020</t>
  </si>
  <si>
    <t xml:space="preserve">Cena jednostkowa netto ORYGINAŁU
</t>
  </si>
  <si>
    <t xml:space="preserve">Cena jednostkowa netto ZAMIENNIKA
</t>
  </si>
  <si>
    <t>Formularz cenowy- (załącznik Nr 1 do umowy …………. z dnia …………. r.)</t>
  </si>
  <si>
    <t xml:space="preserve">zał. nr 3 do ogłoszenia o zamówieniu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</si>
</sst>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9">
    <font>
      <sz val="10"/>
      <name val="Arial"/>
      <family val="0"/>
    </font>
    <font>
      <b/>
      <sz val="10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  <font>
      <sz val="10"/>
      <name val="Palatino Linotype"/>
      <family val="1"/>
    </font>
    <font>
      <sz val="9"/>
      <name val="Palatino Linotype"/>
      <family val="1"/>
    </font>
    <font>
      <b/>
      <sz val="6"/>
      <name val="Palatino Linotype"/>
      <family val="1"/>
    </font>
    <font>
      <sz val="8"/>
      <name val="Arial"/>
      <family val="0"/>
    </font>
    <font>
      <i/>
      <sz val="10"/>
      <name val="Palatino Linotype"/>
      <family val="1"/>
    </font>
    <font>
      <sz val="11"/>
      <name val="Palatino Linotype"/>
      <family val="1"/>
    </font>
    <font>
      <sz val="11"/>
      <name val="Arial"/>
      <family val="0"/>
    </font>
    <font>
      <b/>
      <sz val="11"/>
      <name val="Palatino Linotype"/>
      <family val="1"/>
    </font>
    <font>
      <b/>
      <i/>
      <u val="single"/>
      <sz val="14"/>
      <name val="Palatino Linotype"/>
      <family val="1"/>
    </font>
    <font>
      <sz val="9"/>
      <color indexed="53"/>
      <name val="Arial"/>
      <family val="0"/>
    </font>
    <font>
      <b/>
      <sz val="8"/>
      <color indexed="10"/>
      <name val="Arial"/>
      <family val="2"/>
    </font>
    <font>
      <b/>
      <sz val="9"/>
      <name val="Palatino Linotype"/>
      <family val="1"/>
    </font>
    <font>
      <u val="single"/>
      <sz val="10"/>
      <color indexed="12"/>
      <name val="Arial"/>
      <family val="0"/>
    </font>
    <font>
      <b/>
      <sz val="9"/>
      <color indexed="8"/>
      <name val="Palatino Linotype"/>
      <family val="1"/>
    </font>
    <font>
      <i/>
      <sz val="8"/>
      <name val="Palatino Linotype"/>
      <family val="1"/>
    </font>
    <font>
      <sz val="6"/>
      <name val="Palatino Linotype"/>
      <family val="1"/>
    </font>
    <font>
      <b/>
      <i/>
      <sz val="14"/>
      <name val="Palatino Linotype"/>
      <family val="1"/>
    </font>
    <font>
      <i/>
      <sz val="14"/>
      <name val="Palatino Linotype"/>
      <family val="1"/>
    </font>
    <font>
      <sz val="14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9" fontId="5" fillId="0" borderId="13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44" fontId="14" fillId="0" borderId="0" xfId="59" applyFont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44" fontId="5" fillId="0" borderId="12" xfId="0" applyNumberFormat="1" applyFont="1" applyBorder="1" applyAlignment="1">
      <alignment/>
    </xf>
    <xf numFmtId="44" fontId="5" fillId="34" borderId="16" xfId="0" applyNumberFormat="1" applyFont="1" applyFill="1" applyBorder="1" applyAlignment="1">
      <alignment/>
    </xf>
    <xf numFmtId="44" fontId="5" fillId="34" borderId="12" xfId="0" applyNumberFormat="1" applyFont="1" applyFill="1" applyBorder="1" applyAlignment="1">
      <alignment/>
    </xf>
    <xf numFmtId="9" fontId="5" fillId="0" borderId="13" xfId="0" applyNumberFormat="1" applyFont="1" applyFill="1" applyBorder="1" applyAlignment="1">
      <alignment/>
    </xf>
    <xf numFmtId="9" fontId="5" fillId="0" borderId="12" xfId="0" applyNumberFormat="1" applyFont="1" applyFill="1" applyBorder="1" applyAlignment="1">
      <alignment/>
    </xf>
    <xf numFmtId="44" fontId="1" fillId="0" borderId="13" xfId="0" applyNumberFormat="1" applyFont="1" applyBorder="1" applyAlignment="1">
      <alignment/>
    </xf>
    <xf numFmtId="0" fontId="10" fillId="35" borderId="13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/>
    </xf>
    <xf numFmtId="0" fontId="17" fillId="34" borderId="12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44" fontId="5" fillId="36" borderId="16" xfId="0" applyNumberFormat="1" applyFont="1" applyFill="1" applyBorder="1" applyAlignment="1">
      <alignment/>
    </xf>
    <xf numFmtId="44" fontId="5" fillId="36" borderId="15" xfId="0" applyNumberFormat="1" applyFont="1" applyFill="1" applyBorder="1" applyAlignment="1">
      <alignment/>
    </xf>
    <xf numFmtId="44" fontId="5" fillId="3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14" fillId="0" borderId="0" xfId="59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4" fontId="5" fillId="0" borderId="16" xfId="0" applyNumberFormat="1" applyFont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17" xfId="0" applyNumberFormat="1" applyFont="1" applyFill="1" applyBorder="1" applyAlignment="1">
      <alignment/>
    </xf>
    <xf numFmtId="44" fontId="19" fillId="0" borderId="16" xfId="0" applyNumberFormat="1" applyFont="1" applyFill="1" applyBorder="1" applyAlignment="1">
      <alignment/>
    </xf>
    <xf numFmtId="44" fontId="19" fillId="0" borderId="17" xfId="0" applyNumberFormat="1" applyFont="1" applyFill="1" applyBorder="1" applyAlignment="1">
      <alignment/>
    </xf>
    <xf numFmtId="0" fontId="15" fillId="36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37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4" fontId="11" fillId="38" borderId="0" xfId="0" applyNumberFormat="1" applyFont="1" applyFill="1" applyAlignment="1">
      <alignment horizontal="center" vertical="center" wrapText="1"/>
    </xf>
    <xf numFmtId="44" fontId="11" fillId="37" borderId="18" xfId="0" applyNumberFormat="1" applyFont="1" applyFill="1" applyBorder="1" applyAlignment="1">
      <alignment horizontal="center"/>
    </xf>
    <xf numFmtId="44" fontId="11" fillId="37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85" zoomScaleNormal="85" zoomScalePageLayoutView="0" workbookViewId="0" topLeftCell="A1">
      <selection activeCell="B4" sqref="B4:J4"/>
    </sheetView>
  </sheetViews>
  <sheetFormatPr defaultColWidth="9.140625" defaultRowHeight="12.75"/>
  <cols>
    <col min="1" max="1" width="4.28125" style="0" customWidth="1"/>
    <col min="2" max="2" width="47.8515625" style="0" customWidth="1"/>
    <col min="3" max="3" width="54.7109375" style="0" customWidth="1"/>
    <col min="4" max="4" width="6.57421875" style="0" customWidth="1"/>
    <col min="6" max="6" width="10.00390625" style="0" customWidth="1"/>
    <col min="7" max="7" width="11.421875" style="0" customWidth="1"/>
    <col min="8" max="8" width="10.57421875" style="0" customWidth="1"/>
    <col min="9" max="10" width="13.421875" style="0" customWidth="1"/>
    <col min="12" max="12" width="15.8515625" style="0" customWidth="1"/>
    <col min="13" max="13" width="14.57421875" style="0" customWidth="1"/>
    <col min="14" max="14" width="14.7109375" style="0" customWidth="1"/>
    <col min="15" max="15" width="9.8515625" style="0" customWidth="1"/>
  </cols>
  <sheetData>
    <row r="1" ht="12.75">
      <c r="C1" s="6"/>
    </row>
    <row r="2" spans="2:14" ht="12.75">
      <c r="B2" t="s">
        <v>89</v>
      </c>
      <c r="C2" s="6"/>
      <c r="H2" s="40"/>
      <c r="I2" s="40"/>
      <c r="J2" s="40"/>
      <c r="K2" s="40"/>
      <c r="L2" s="61" t="s">
        <v>93</v>
      </c>
      <c r="M2" s="62"/>
      <c r="N2" s="62"/>
    </row>
    <row r="3" spans="1:14" s="6" customFormat="1" ht="15" customHeight="1">
      <c r="A3"/>
      <c r="B3" s="42"/>
      <c r="D3"/>
      <c r="E3"/>
      <c r="F3"/>
      <c r="G3"/>
      <c r="H3"/>
      <c r="I3"/>
      <c r="J3"/>
      <c r="K3"/>
      <c r="L3" s="40"/>
      <c r="M3" s="41"/>
      <c r="N3" s="41"/>
    </row>
    <row r="4" spans="2:14" ht="30" customHeight="1">
      <c r="B4" s="56" t="s">
        <v>92</v>
      </c>
      <c r="C4" s="56"/>
      <c r="D4" s="56"/>
      <c r="E4" s="56"/>
      <c r="F4" s="56"/>
      <c r="G4" s="56"/>
      <c r="H4" s="56"/>
      <c r="I4" s="56"/>
      <c r="J4" s="56"/>
      <c r="K4" s="15"/>
      <c r="L4" s="15"/>
      <c r="M4" s="15"/>
      <c r="N4" s="15"/>
    </row>
    <row r="6" spans="12:14" ht="13.5" thickBot="1">
      <c r="L6" s="6"/>
      <c r="M6" s="16"/>
      <c r="N6" s="16"/>
    </row>
    <row r="7" spans="1:14" ht="60.75" thickBot="1">
      <c r="A7" s="1" t="s">
        <v>1</v>
      </c>
      <c r="B7" s="1" t="s">
        <v>4</v>
      </c>
      <c r="C7" s="2" t="s">
        <v>5</v>
      </c>
      <c r="D7" s="3" t="s">
        <v>2</v>
      </c>
      <c r="E7" s="2" t="s">
        <v>7</v>
      </c>
      <c r="F7" s="2" t="s">
        <v>8</v>
      </c>
      <c r="G7" s="49" t="s">
        <v>90</v>
      </c>
      <c r="H7" s="32" t="s">
        <v>91</v>
      </c>
      <c r="I7" s="4" t="s">
        <v>10</v>
      </c>
      <c r="J7" s="31" t="s">
        <v>11</v>
      </c>
      <c r="K7" s="32" t="s">
        <v>3</v>
      </c>
      <c r="L7" s="31" t="s">
        <v>15</v>
      </c>
      <c r="M7" s="22" t="s">
        <v>16</v>
      </c>
      <c r="N7" s="31" t="s">
        <v>14</v>
      </c>
    </row>
    <row r="8" spans="1:14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3">
        <v>12</v>
      </c>
      <c r="M8" s="21">
        <v>13</v>
      </c>
      <c r="N8" s="21">
        <v>14</v>
      </c>
    </row>
    <row r="9" spans="1:14" ht="15.75">
      <c r="A9" s="19">
        <v>1</v>
      </c>
      <c r="B9" s="52" t="s">
        <v>22</v>
      </c>
      <c r="C9" s="52" t="s">
        <v>23</v>
      </c>
      <c r="D9" s="20" t="s">
        <v>6</v>
      </c>
      <c r="E9" s="48">
        <v>30</v>
      </c>
      <c r="F9" s="34"/>
      <c r="G9" s="43"/>
      <c r="H9" s="46"/>
      <c r="I9" s="37">
        <f aca="true" t="shared" si="0" ref="I9:I14">E9*G9</f>
        <v>0</v>
      </c>
      <c r="J9" s="25">
        <f aca="true" t="shared" si="1" ref="J9:J14">F9*H9</f>
        <v>0</v>
      </c>
      <c r="K9" s="9">
        <v>0.23</v>
      </c>
      <c r="L9" s="38">
        <f aca="true" t="shared" si="2" ref="L9:L34">ROUND(E9*G9*(1+K9),2)</f>
        <v>0</v>
      </c>
      <c r="M9" s="26">
        <f>ROUND(F9*H9*(1+K9),2)</f>
        <v>0</v>
      </c>
      <c r="N9" s="24">
        <f>L9+M9</f>
        <v>0</v>
      </c>
    </row>
    <row r="10" spans="1:14" ht="15.75">
      <c r="A10" s="5">
        <v>2</v>
      </c>
      <c r="B10" s="52" t="s">
        <v>24</v>
      </c>
      <c r="C10" s="52" t="s">
        <v>23</v>
      </c>
      <c r="D10" s="14" t="s">
        <v>6</v>
      </c>
      <c r="E10" s="48">
        <v>2</v>
      </c>
      <c r="F10" s="34"/>
      <c r="G10" s="44"/>
      <c r="H10" s="46"/>
      <c r="I10" s="37">
        <f t="shared" si="0"/>
        <v>0</v>
      </c>
      <c r="J10" s="25">
        <f t="shared" si="1"/>
        <v>0</v>
      </c>
      <c r="K10" s="10">
        <v>0.23</v>
      </c>
      <c r="L10" s="38">
        <f t="shared" si="2"/>
        <v>0</v>
      </c>
      <c r="M10" s="26">
        <f>ROUND(F10*H10*(1+K10),2)</f>
        <v>0</v>
      </c>
      <c r="N10" s="24">
        <f aca="true" t="shared" si="3" ref="N10:N47">L10+M10</f>
        <v>0</v>
      </c>
    </row>
    <row r="11" spans="1:14" ht="15.75">
      <c r="A11" s="19">
        <v>3</v>
      </c>
      <c r="B11" s="52" t="s">
        <v>25</v>
      </c>
      <c r="C11" s="52" t="s">
        <v>26</v>
      </c>
      <c r="D11" s="14" t="s">
        <v>6</v>
      </c>
      <c r="E11" s="48">
        <v>4</v>
      </c>
      <c r="F11" s="34"/>
      <c r="G11" s="44"/>
      <c r="H11" s="44"/>
      <c r="I11" s="37">
        <f t="shared" si="0"/>
        <v>0</v>
      </c>
      <c r="J11" s="25">
        <f t="shared" si="1"/>
        <v>0</v>
      </c>
      <c r="K11" s="10">
        <v>0.23</v>
      </c>
      <c r="L11" s="38">
        <f t="shared" si="2"/>
        <v>0</v>
      </c>
      <c r="M11" s="26">
        <f>ROUND(F11*H11*(1+K11),2)</f>
        <v>0</v>
      </c>
      <c r="N11" s="24">
        <f t="shared" si="3"/>
        <v>0</v>
      </c>
    </row>
    <row r="12" spans="1:14" ht="15.75">
      <c r="A12" s="5">
        <v>8</v>
      </c>
      <c r="B12" s="52" t="s">
        <v>27</v>
      </c>
      <c r="C12" s="52" t="s">
        <v>28</v>
      </c>
      <c r="D12" s="14" t="s">
        <v>6</v>
      </c>
      <c r="E12" s="48">
        <v>4</v>
      </c>
      <c r="F12" s="34"/>
      <c r="G12" s="44"/>
      <c r="H12" s="44"/>
      <c r="I12" s="37">
        <f t="shared" si="0"/>
        <v>0</v>
      </c>
      <c r="J12" s="25">
        <f t="shared" si="1"/>
        <v>0</v>
      </c>
      <c r="K12" s="10">
        <v>0.23</v>
      </c>
      <c r="L12" s="38">
        <f t="shared" si="2"/>
        <v>0</v>
      </c>
      <c r="M12" s="26">
        <f>ROUND(F12*H12*(1+K12),2)</f>
        <v>0</v>
      </c>
      <c r="N12" s="24">
        <f t="shared" si="3"/>
        <v>0</v>
      </c>
    </row>
    <row r="13" spans="1:14" ht="15.75">
      <c r="A13" s="19">
        <v>9</v>
      </c>
      <c r="B13" s="52" t="s">
        <v>29</v>
      </c>
      <c r="C13" s="52" t="s">
        <v>30</v>
      </c>
      <c r="D13" s="14" t="s">
        <v>6</v>
      </c>
      <c r="E13" s="48">
        <v>6</v>
      </c>
      <c r="F13" s="34"/>
      <c r="G13" s="44"/>
      <c r="H13" s="44"/>
      <c r="I13" s="37">
        <f t="shared" si="0"/>
        <v>0</v>
      </c>
      <c r="J13" s="25">
        <f t="shared" si="1"/>
        <v>0</v>
      </c>
      <c r="K13" s="10">
        <v>0.23</v>
      </c>
      <c r="L13" s="38">
        <f t="shared" si="2"/>
        <v>0</v>
      </c>
      <c r="M13" s="26">
        <f>ROUND(F13*H13*(1+K13),2)</f>
        <v>0</v>
      </c>
      <c r="N13" s="24">
        <f t="shared" si="3"/>
        <v>0</v>
      </c>
    </row>
    <row r="14" spans="1:14" ht="15.75">
      <c r="A14" s="5">
        <v>10</v>
      </c>
      <c r="B14" s="52" t="s">
        <v>31</v>
      </c>
      <c r="C14" s="52" t="s">
        <v>32</v>
      </c>
      <c r="D14" s="14" t="s">
        <v>6</v>
      </c>
      <c r="E14" s="48">
        <v>28</v>
      </c>
      <c r="F14" s="34"/>
      <c r="G14" s="44"/>
      <c r="H14" s="47"/>
      <c r="I14" s="37">
        <f t="shared" si="0"/>
        <v>0</v>
      </c>
      <c r="J14" s="25">
        <f t="shared" si="1"/>
        <v>0</v>
      </c>
      <c r="K14" s="27">
        <v>0.23</v>
      </c>
      <c r="L14" s="39">
        <f t="shared" si="2"/>
        <v>0</v>
      </c>
      <c r="M14" s="26">
        <f aca="true" t="shared" si="4" ref="M14:M51">ROUND(F14*H14*(1+K14),2)</f>
        <v>0</v>
      </c>
      <c r="N14" s="24">
        <f t="shared" si="3"/>
        <v>0</v>
      </c>
    </row>
    <row r="15" spans="1:14" ht="15" customHeight="1">
      <c r="A15" s="19">
        <v>11</v>
      </c>
      <c r="B15" s="52" t="s">
        <v>33</v>
      </c>
      <c r="C15" s="52" t="s">
        <v>35</v>
      </c>
      <c r="D15" s="14" t="s">
        <v>6</v>
      </c>
      <c r="E15" s="48">
        <v>4</v>
      </c>
      <c r="F15" s="34"/>
      <c r="G15" s="44"/>
      <c r="H15" s="47"/>
      <c r="I15" s="37">
        <f aca="true" t="shared" si="5" ref="I15:I44">E15*G15</f>
        <v>0</v>
      </c>
      <c r="J15" s="25">
        <f aca="true" t="shared" si="6" ref="J15:J52">F15*H15</f>
        <v>0</v>
      </c>
      <c r="K15" s="28">
        <v>0.23</v>
      </c>
      <c r="L15" s="39">
        <f t="shared" si="2"/>
        <v>0</v>
      </c>
      <c r="M15" s="26">
        <f t="shared" si="4"/>
        <v>0</v>
      </c>
      <c r="N15" s="24">
        <f t="shared" si="3"/>
        <v>0</v>
      </c>
    </row>
    <row r="16" spans="1:14" ht="15.75">
      <c r="A16" s="5">
        <v>12</v>
      </c>
      <c r="B16" s="52" t="s">
        <v>33</v>
      </c>
      <c r="C16" s="52" t="s">
        <v>36</v>
      </c>
      <c r="D16" s="14" t="s">
        <v>6</v>
      </c>
      <c r="E16" s="48">
        <v>4</v>
      </c>
      <c r="F16" s="34"/>
      <c r="G16" s="44"/>
      <c r="H16" s="47"/>
      <c r="I16" s="37">
        <f t="shared" si="5"/>
        <v>0</v>
      </c>
      <c r="J16" s="25">
        <f t="shared" si="6"/>
        <v>0</v>
      </c>
      <c r="K16" s="28">
        <v>0.23</v>
      </c>
      <c r="L16" s="39">
        <f t="shared" si="2"/>
        <v>0</v>
      </c>
      <c r="M16" s="26">
        <f t="shared" si="4"/>
        <v>0</v>
      </c>
      <c r="N16" s="24">
        <f t="shared" si="3"/>
        <v>0</v>
      </c>
    </row>
    <row r="17" spans="1:14" ht="15.75">
      <c r="A17" s="19">
        <v>13</v>
      </c>
      <c r="B17" s="52" t="s">
        <v>33</v>
      </c>
      <c r="C17" s="52" t="s">
        <v>37</v>
      </c>
      <c r="D17" s="14" t="s">
        <v>6</v>
      </c>
      <c r="E17" s="48">
        <v>4</v>
      </c>
      <c r="F17" s="34"/>
      <c r="G17" s="44"/>
      <c r="H17" s="47"/>
      <c r="I17" s="37">
        <f t="shared" si="5"/>
        <v>0</v>
      </c>
      <c r="J17" s="25">
        <f t="shared" si="6"/>
        <v>0</v>
      </c>
      <c r="K17" s="27">
        <v>0.23</v>
      </c>
      <c r="L17" s="39">
        <f t="shared" si="2"/>
        <v>0</v>
      </c>
      <c r="M17" s="26">
        <f t="shared" si="4"/>
        <v>0</v>
      </c>
      <c r="N17" s="24">
        <f t="shared" si="3"/>
        <v>0</v>
      </c>
    </row>
    <row r="18" spans="1:14" ht="15.75">
      <c r="A18" s="5">
        <v>16</v>
      </c>
      <c r="B18" s="52" t="s">
        <v>33</v>
      </c>
      <c r="C18" s="52" t="s">
        <v>38</v>
      </c>
      <c r="D18" s="14" t="s">
        <v>6</v>
      </c>
      <c r="E18" s="48">
        <v>4</v>
      </c>
      <c r="F18" s="34"/>
      <c r="G18" s="44"/>
      <c r="H18" s="47"/>
      <c r="I18" s="37">
        <f t="shared" si="5"/>
        <v>0</v>
      </c>
      <c r="J18" s="25">
        <f t="shared" si="6"/>
        <v>0</v>
      </c>
      <c r="K18" s="27">
        <v>0.23</v>
      </c>
      <c r="L18" s="39">
        <f t="shared" si="2"/>
        <v>0</v>
      </c>
      <c r="M18" s="26">
        <f t="shared" si="4"/>
        <v>0</v>
      </c>
      <c r="N18" s="24">
        <f t="shared" si="3"/>
        <v>0</v>
      </c>
    </row>
    <row r="19" spans="1:14" ht="15.75">
      <c r="A19" s="19">
        <v>17</v>
      </c>
      <c r="B19" s="52" t="s">
        <v>34</v>
      </c>
      <c r="C19" s="52" t="s">
        <v>39</v>
      </c>
      <c r="D19" s="14" t="s">
        <v>6</v>
      </c>
      <c r="E19" s="48"/>
      <c r="F19" s="34">
        <v>4</v>
      </c>
      <c r="G19" s="44"/>
      <c r="H19" s="47"/>
      <c r="I19" s="37">
        <f t="shared" si="5"/>
        <v>0</v>
      </c>
      <c r="J19" s="25">
        <f t="shared" si="6"/>
        <v>0</v>
      </c>
      <c r="K19" s="28">
        <v>0.23</v>
      </c>
      <c r="L19" s="39">
        <f t="shared" si="2"/>
        <v>0</v>
      </c>
      <c r="M19" s="26">
        <f t="shared" si="4"/>
        <v>0</v>
      </c>
      <c r="N19" s="24">
        <f t="shared" si="3"/>
        <v>0</v>
      </c>
    </row>
    <row r="20" spans="1:14" ht="15.75">
      <c r="A20" s="5">
        <v>18</v>
      </c>
      <c r="B20" s="52" t="s">
        <v>34</v>
      </c>
      <c r="C20" s="52" t="s">
        <v>40</v>
      </c>
      <c r="D20" s="14" t="s">
        <v>6</v>
      </c>
      <c r="E20" s="48"/>
      <c r="F20" s="34">
        <v>4</v>
      </c>
      <c r="G20" s="44"/>
      <c r="H20" s="44"/>
      <c r="I20" s="37">
        <f t="shared" si="5"/>
        <v>0</v>
      </c>
      <c r="J20" s="25">
        <f t="shared" si="6"/>
        <v>0</v>
      </c>
      <c r="K20" s="10">
        <v>0.23</v>
      </c>
      <c r="L20" s="39">
        <f t="shared" si="2"/>
        <v>0</v>
      </c>
      <c r="M20" s="26">
        <f t="shared" si="4"/>
        <v>0</v>
      </c>
      <c r="N20" s="24">
        <f t="shared" si="3"/>
        <v>0</v>
      </c>
    </row>
    <row r="21" spans="1:14" ht="15.75">
      <c r="A21" s="19">
        <v>19</v>
      </c>
      <c r="B21" s="52" t="s">
        <v>34</v>
      </c>
      <c r="C21" s="52" t="s">
        <v>41</v>
      </c>
      <c r="D21" s="14" t="s">
        <v>6</v>
      </c>
      <c r="E21" s="48"/>
      <c r="F21" s="34">
        <v>4</v>
      </c>
      <c r="G21" s="44"/>
      <c r="H21" s="44"/>
      <c r="I21" s="37">
        <f t="shared" si="5"/>
        <v>0</v>
      </c>
      <c r="J21" s="25">
        <f t="shared" si="6"/>
        <v>0</v>
      </c>
      <c r="K21" s="9">
        <v>0.23</v>
      </c>
      <c r="L21" s="39">
        <f t="shared" si="2"/>
        <v>0</v>
      </c>
      <c r="M21" s="26">
        <f t="shared" si="4"/>
        <v>0</v>
      </c>
      <c r="N21" s="24">
        <f t="shared" si="3"/>
        <v>0</v>
      </c>
    </row>
    <row r="22" spans="1:14" ht="15.75">
      <c r="A22" s="5">
        <v>20</v>
      </c>
      <c r="B22" s="52" t="s">
        <v>34</v>
      </c>
      <c r="C22" s="52" t="s">
        <v>42</v>
      </c>
      <c r="D22" s="14" t="s">
        <v>6</v>
      </c>
      <c r="E22" s="48"/>
      <c r="F22" s="34">
        <v>4</v>
      </c>
      <c r="G22" s="44"/>
      <c r="H22" s="44"/>
      <c r="I22" s="37">
        <f t="shared" si="5"/>
        <v>0</v>
      </c>
      <c r="J22" s="25">
        <f t="shared" si="6"/>
        <v>0</v>
      </c>
      <c r="K22" s="10">
        <v>0.23</v>
      </c>
      <c r="L22" s="39">
        <f t="shared" si="2"/>
        <v>0</v>
      </c>
      <c r="M22" s="26">
        <f t="shared" si="4"/>
        <v>0</v>
      </c>
      <c r="N22" s="24">
        <f t="shared" si="3"/>
        <v>0</v>
      </c>
    </row>
    <row r="23" spans="1:14" ht="15.75">
      <c r="A23" s="19">
        <v>21</v>
      </c>
      <c r="B23" s="52" t="s">
        <v>43</v>
      </c>
      <c r="C23" s="52" t="s">
        <v>23</v>
      </c>
      <c r="D23" s="14" t="s">
        <v>6</v>
      </c>
      <c r="E23" s="48"/>
      <c r="F23" s="34">
        <v>2</v>
      </c>
      <c r="G23" s="44"/>
      <c r="H23" s="44"/>
      <c r="I23" s="37">
        <f t="shared" si="5"/>
        <v>0</v>
      </c>
      <c r="J23" s="25">
        <f t="shared" si="6"/>
        <v>0</v>
      </c>
      <c r="K23" s="10">
        <v>0.23</v>
      </c>
      <c r="L23" s="39">
        <f t="shared" si="2"/>
        <v>0</v>
      </c>
      <c r="M23" s="26">
        <f t="shared" si="4"/>
        <v>0</v>
      </c>
      <c r="N23" s="24">
        <f t="shared" si="3"/>
        <v>0</v>
      </c>
    </row>
    <row r="24" spans="1:14" ht="15.75">
      <c r="A24" s="5">
        <v>22</v>
      </c>
      <c r="B24" s="52" t="s">
        <v>44</v>
      </c>
      <c r="C24" s="52" t="s">
        <v>45</v>
      </c>
      <c r="D24" s="14" t="s">
        <v>6</v>
      </c>
      <c r="E24" s="48"/>
      <c r="F24" s="34">
        <v>2</v>
      </c>
      <c r="G24" s="44"/>
      <c r="H24" s="47"/>
      <c r="I24" s="37">
        <f t="shared" si="5"/>
        <v>0</v>
      </c>
      <c r="J24" s="25">
        <f t="shared" si="6"/>
        <v>0</v>
      </c>
      <c r="K24" s="9">
        <v>0.23</v>
      </c>
      <c r="L24" s="39">
        <f t="shared" si="2"/>
        <v>0</v>
      </c>
      <c r="M24" s="26">
        <f t="shared" si="4"/>
        <v>0</v>
      </c>
      <c r="N24" s="24">
        <f t="shared" si="3"/>
        <v>0</v>
      </c>
    </row>
    <row r="25" spans="1:14" ht="15.75">
      <c r="A25" s="19">
        <v>23</v>
      </c>
      <c r="B25" s="52" t="s">
        <v>46</v>
      </c>
      <c r="C25" s="52" t="s">
        <v>45</v>
      </c>
      <c r="D25" s="14" t="s">
        <v>6</v>
      </c>
      <c r="E25" s="48"/>
      <c r="F25" s="34">
        <v>3</v>
      </c>
      <c r="G25" s="44"/>
      <c r="H25" s="47"/>
      <c r="I25" s="37">
        <f t="shared" si="5"/>
        <v>0</v>
      </c>
      <c r="J25" s="25">
        <f t="shared" si="6"/>
        <v>0</v>
      </c>
      <c r="K25" s="10">
        <v>0.23</v>
      </c>
      <c r="L25" s="39">
        <f t="shared" si="2"/>
        <v>0</v>
      </c>
      <c r="M25" s="26">
        <f t="shared" si="4"/>
        <v>0</v>
      </c>
      <c r="N25" s="24">
        <f t="shared" si="3"/>
        <v>0</v>
      </c>
    </row>
    <row r="26" spans="1:14" ht="15.75">
      <c r="A26" s="5">
        <v>24</v>
      </c>
      <c r="B26" s="52" t="s">
        <v>47</v>
      </c>
      <c r="C26" s="52" t="s">
        <v>48</v>
      </c>
      <c r="D26" s="14" t="s">
        <v>6</v>
      </c>
      <c r="E26" s="48"/>
      <c r="F26" s="34">
        <v>19</v>
      </c>
      <c r="G26" s="44"/>
      <c r="H26" s="47"/>
      <c r="I26" s="37">
        <f t="shared" si="5"/>
        <v>0</v>
      </c>
      <c r="J26" s="25">
        <f t="shared" si="6"/>
        <v>0</v>
      </c>
      <c r="K26" s="10">
        <v>0.23</v>
      </c>
      <c r="L26" s="39">
        <f t="shared" si="2"/>
        <v>0</v>
      </c>
      <c r="M26" s="26">
        <f t="shared" si="4"/>
        <v>0</v>
      </c>
      <c r="N26" s="24">
        <f t="shared" si="3"/>
        <v>0</v>
      </c>
    </row>
    <row r="27" spans="1:14" ht="15.75">
      <c r="A27" s="19">
        <v>25</v>
      </c>
      <c r="B27" s="52" t="s">
        <v>49</v>
      </c>
      <c r="C27" s="52" t="s">
        <v>50</v>
      </c>
      <c r="D27" s="14" t="s">
        <v>6</v>
      </c>
      <c r="E27" s="48"/>
      <c r="F27" s="34">
        <v>12</v>
      </c>
      <c r="G27" s="44"/>
      <c r="H27" s="47"/>
      <c r="I27" s="37">
        <f t="shared" si="5"/>
        <v>0</v>
      </c>
      <c r="J27" s="25">
        <f t="shared" si="6"/>
        <v>0</v>
      </c>
      <c r="K27" s="9">
        <v>0.23</v>
      </c>
      <c r="L27" s="39">
        <f t="shared" si="2"/>
        <v>0</v>
      </c>
      <c r="M27" s="26">
        <f t="shared" si="4"/>
        <v>0</v>
      </c>
      <c r="N27" s="24">
        <f t="shared" si="3"/>
        <v>0</v>
      </c>
    </row>
    <row r="28" spans="1:14" ht="15.75">
      <c r="A28" s="5">
        <v>26</v>
      </c>
      <c r="B28" s="52" t="s">
        <v>51</v>
      </c>
      <c r="C28" s="52" t="s">
        <v>52</v>
      </c>
      <c r="D28" s="14" t="s">
        <v>6</v>
      </c>
      <c r="E28" s="48"/>
      <c r="F28" s="34">
        <v>8</v>
      </c>
      <c r="G28" s="44"/>
      <c r="H28" s="45"/>
      <c r="I28" s="37">
        <f t="shared" si="5"/>
        <v>0</v>
      </c>
      <c r="J28" s="25">
        <f t="shared" si="6"/>
        <v>0</v>
      </c>
      <c r="K28" s="10">
        <v>0.23</v>
      </c>
      <c r="L28" s="39">
        <f t="shared" si="2"/>
        <v>0</v>
      </c>
      <c r="M28" s="26">
        <f t="shared" si="4"/>
        <v>0</v>
      </c>
      <c r="N28" s="24">
        <f t="shared" si="3"/>
        <v>0</v>
      </c>
    </row>
    <row r="29" spans="1:14" ht="15.75">
      <c r="A29" s="19">
        <v>27</v>
      </c>
      <c r="B29" s="52" t="s">
        <v>53</v>
      </c>
      <c r="C29" s="52" t="s">
        <v>54</v>
      </c>
      <c r="D29" s="14" t="s">
        <v>6</v>
      </c>
      <c r="E29" s="48"/>
      <c r="F29" s="34">
        <v>4</v>
      </c>
      <c r="G29" s="44"/>
      <c r="H29" s="47"/>
      <c r="I29" s="37">
        <f t="shared" si="5"/>
        <v>0</v>
      </c>
      <c r="J29" s="25">
        <f t="shared" si="6"/>
        <v>0</v>
      </c>
      <c r="K29" s="10">
        <v>0.23</v>
      </c>
      <c r="L29" s="39">
        <f t="shared" si="2"/>
        <v>0</v>
      </c>
      <c r="M29" s="26">
        <f t="shared" si="4"/>
        <v>0</v>
      </c>
      <c r="N29" s="24">
        <f t="shared" si="3"/>
        <v>0</v>
      </c>
    </row>
    <row r="30" spans="1:14" ht="15.75">
      <c r="A30" s="5">
        <v>28</v>
      </c>
      <c r="B30" s="52" t="s">
        <v>53</v>
      </c>
      <c r="C30" s="52" t="s">
        <v>55</v>
      </c>
      <c r="D30" s="14" t="s">
        <v>6</v>
      </c>
      <c r="E30" s="48"/>
      <c r="F30" s="34">
        <v>4</v>
      </c>
      <c r="G30" s="44"/>
      <c r="H30" s="47"/>
      <c r="I30" s="37">
        <f t="shared" si="5"/>
        <v>0</v>
      </c>
      <c r="J30" s="25">
        <f t="shared" si="6"/>
        <v>0</v>
      </c>
      <c r="K30" s="9">
        <v>0.23</v>
      </c>
      <c r="L30" s="39">
        <f t="shared" si="2"/>
        <v>0</v>
      </c>
      <c r="M30" s="26">
        <f t="shared" si="4"/>
        <v>0</v>
      </c>
      <c r="N30" s="24">
        <f t="shared" si="3"/>
        <v>0</v>
      </c>
    </row>
    <row r="31" spans="1:14" ht="15.75">
      <c r="A31" s="19">
        <v>29</v>
      </c>
      <c r="B31" s="52" t="s">
        <v>53</v>
      </c>
      <c r="C31" s="52" t="s">
        <v>56</v>
      </c>
      <c r="D31" s="14" t="s">
        <v>6</v>
      </c>
      <c r="E31" s="48"/>
      <c r="F31" s="34">
        <v>4</v>
      </c>
      <c r="G31" s="44"/>
      <c r="H31" s="47"/>
      <c r="I31" s="37">
        <f t="shared" si="5"/>
        <v>0</v>
      </c>
      <c r="J31" s="25">
        <f t="shared" si="6"/>
        <v>0</v>
      </c>
      <c r="K31" s="10">
        <v>0.23</v>
      </c>
      <c r="L31" s="39">
        <f t="shared" si="2"/>
        <v>0</v>
      </c>
      <c r="M31" s="26">
        <f t="shared" si="4"/>
        <v>0</v>
      </c>
      <c r="N31" s="24">
        <f t="shared" si="3"/>
        <v>0</v>
      </c>
    </row>
    <row r="32" spans="1:14" ht="15.75">
      <c r="A32" s="5">
        <v>30</v>
      </c>
      <c r="B32" s="52" t="s">
        <v>53</v>
      </c>
      <c r="C32" s="52" t="s">
        <v>57</v>
      </c>
      <c r="D32" s="14" t="s">
        <v>6</v>
      </c>
      <c r="E32" s="48"/>
      <c r="F32" s="34">
        <v>4</v>
      </c>
      <c r="G32" s="44"/>
      <c r="H32" s="47"/>
      <c r="I32" s="37">
        <f t="shared" si="5"/>
        <v>0</v>
      </c>
      <c r="J32" s="25">
        <f t="shared" si="6"/>
        <v>0</v>
      </c>
      <c r="K32" s="10">
        <v>0.23</v>
      </c>
      <c r="L32" s="39">
        <f t="shared" si="2"/>
        <v>0</v>
      </c>
      <c r="M32" s="26">
        <f t="shared" si="4"/>
        <v>0</v>
      </c>
      <c r="N32" s="24">
        <f t="shared" si="3"/>
        <v>0</v>
      </c>
    </row>
    <row r="33" spans="1:14" ht="15.75">
      <c r="A33" s="19">
        <v>31</v>
      </c>
      <c r="B33" s="52" t="s">
        <v>58</v>
      </c>
      <c r="C33" s="52" t="s">
        <v>59</v>
      </c>
      <c r="D33" s="14" t="s">
        <v>6</v>
      </c>
      <c r="E33" s="48"/>
      <c r="F33" s="34">
        <v>5</v>
      </c>
      <c r="G33" s="44"/>
      <c r="H33" s="47"/>
      <c r="I33" s="37">
        <f t="shared" si="5"/>
        <v>0</v>
      </c>
      <c r="J33" s="25">
        <f t="shared" si="6"/>
        <v>0</v>
      </c>
      <c r="K33" s="9">
        <v>0.23</v>
      </c>
      <c r="L33" s="39">
        <f t="shared" si="2"/>
        <v>0</v>
      </c>
      <c r="M33" s="26">
        <f t="shared" si="4"/>
        <v>0</v>
      </c>
      <c r="N33" s="24">
        <f t="shared" si="3"/>
        <v>0</v>
      </c>
    </row>
    <row r="34" spans="1:14" ht="15.75">
      <c r="A34" s="5">
        <v>32</v>
      </c>
      <c r="B34" s="52" t="s">
        <v>58</v>
      </c>
      <c r="C34" s="52" t="s">
        <v>60</v>
      </c>
      <c r="D34" s="14" t="s">
        <v>6</v>
      </c>
      <c r="E34" s="48"/>
      <c r="F34" s="34">
        <v>5</v>
      </c>
      <c r="G34" s="44"/>
      <c r="H34" s="45"/>
      <c r="I34" s="37">
        <f t="shared" si="5"/>
        <v>0</v>
      </c>
      <c r="J34" s="25">
        <f t="shared" si="6"/>
        <v>0</v>
      </c>
      <c r="K34" s="10">
        <v>0.23</v>
      </c>
      <c r="L34" s="39">
        <f t="shared" si="2"/>
        <v>0</v>
      </c>
      <c r="M34" s="26">
        <f t="shared" si="4"/>
        <v>0</v>
      </c>
      <c r="N34" s="24">
        <f t="shared" si="3"/>
        <v>0</v>
      </c>
    </row>
    <row r="35" spans="1:14" ht="15.75">
      <c r="A35" s="19">
        <v>33</v>
      </c>
      <c r="B35" s="52" t="s">
        <v>58</v>
      </c>
      <c r="C35" s="52" t="s">
        <v>61</v>
      </c>
      <c r="D35" s="14" t="s">
        <v>6</v>
      </c>
      <c r="E35" s="48"/>
      <c r="F35" s="34">
        <v>5</v>
      </c>
      <c r="G35" s="44"/>
      <c r="H35" s="45"/>
      <c r="I35" s="37">
        <f t="shared" si="5"/>
        <v>0</v>
      </c>
      <c r="J35" s="25">
        <f t="shared" si="6"/>
        <v>0</v>
      </c>
      <c r="K35" s="10">
        <v>0.23</v>
      </c>
      <c r="L35" s="39">
        <f aca="true" t="shared" si="7" ref="L35:L47">ROUND(E35*G35*(1+K35),2)</f>
        <v>0</v>
      </c>
      <c r="M35" s="26">
        <f t="shared" si="4"/>
        <v>0</v>
      </c>
      <c r="N35" s="24">
        <f t="shared" si="3"/>
        <v>0</v>
      </c>
    </row>
    <row r="36" spans="1:14" ht="15.75">
      <c r="A36" s="5">
        <v>34</v>
      </c>
      <c r="B36" s="52" t="s">
        <v>58</v>
      </c>
      <c r="C36" s="52" t="s">
        <v>62</v>
      </c>
      <c r="D36" s="14" t="s">
        <v>6</v>
      </c>
      <c r="E36" s="48"/>
      <c r="F36" s="34">
        <v>5</v>
      </c>
      <c r="G36" s="44"/>
      <c r="H36" s="45"/>
      <c r="I36" s="37">
        <f t="shared" si="5"/>
        <v>0</v>
      </c>
      <c r="J36" s="25">
        <f t="shared" si="6"/>
        <v>0</v>
      </c>
      <c r="K36" s="9">
        <v>0.23</v>
      </c>
      <c r="L36" s="39">
        <f t="shared" si="7"/>
        <v>0</v>
      </c>
      <c r="M36" s="26">
        <f t="shared" si="4"/>
        <v>0</v>
      </c>
      <c r="N36" s="24">
        <f t="shared" si="3"/>
        <v>0</v>
      </c>
    </row>
    <row r="37" spans="1:14" ht="15.75">
      <c r="A37" s="19">
        <v>35</v>
      </c>
      <c r="B37" s="52" t="s">
        <v>63</v>
      </c>
      <c r="C37" s="52" t="s">
        <v>66</v>
      </c>
      <c r="D37" s="14" t="s">
        <v>6</v>
      </c>
      <c r="E37" s="48"/>
      <c r="F37" s="34">
        <v>6</v>
      </c>
      <c r="G37" s="44"/>
      <c r="H37" s="45"/>
      <c r="I37" s="37">
        <f t="shared" si="5"/>
        <v>0</v>
      </c>
      <c r="J37" s="25">
        <f t="shared" si="6"/>
        <v>0</v>
      </c>
      <c r="K37" s="10">
        <v>0.23</v>
      </c>
      <c r="L37" s="39">
        <f t="shared" si="7"/>
        <v>0</v>
      </c>
      <c r="M37" s="26">
        <f t="shared" si="4"/>
        <v>0</v>
      </c>
      <c r="N37" s="24">
        <f t="shared" si="3"/>
        <v>0</v>
      </c>
    </row>
    <row r="38" spans="1:14" ht="15.75">
      <c r="A38" s="5">
        <v>36</v>
      </c>
      <c r="B38" s="52" t="s">
        <v>63</v>
      </c>
      <c r="C38" s="52" t="s">
        <v>67</v>
      </c>
      <c r="D38" s="14" t="s">
        <v>6</v>
      </c>
      <c r="E38" s="48"/>
      <c r="F38" s="34">
        <v>6</v>
      </c>
      <c r="G38" s="44"/>
      <c r="H38" s="45"/>
      <c r="I38" s="37">
        <f t="shared" si="5"/>
        <v>0</v>
      </c>
      <c r="J38" s="25">
        <f t="shared" si="6"/>
        <v>0</v>
      </c>
      <c r="K38" s="10">
        <v>0.23</v>
      </c>
      <c r="L38" s="39">
        <f t="shared" si="7"/>
        <v>0</v>
      </c>
      <c r="M38" s="26">
        <f t="shared" si="4"/>
        <v>0</v>
      </c>
      <c r="N38" s="24">
        <f t="shared" si="3"/>
        <v>0</v>
      </c>
    </row>
    <row r="39" spans="1:14" ht="15.75">
      <c r="A39" s="19">
        <v>37</v>
      </c>
      <c r="B39" s="52" t="s">
        <v>63</v>
      </c>
      <c r="C39" s="52" t="s">
        <v>68</v>
      </c>
      <c r="D39" s="14" t="s">
        <v>6</v>
      </c>
      <c r="E39" s="48"/>
      <c r="F39" s="34">
        <v>6</v>
      </c>
      <c r="G39" s="44"/>
      <c r="H39" s="45"/>
      <c r="I39" s="37">
        <f t="shared" si="5"/>
        <v>0</v>
      </c>
      <c r="J39" s="25">
        <f t="shared" si="6"/>
        <v>0</v>
      </c>
      <c r="K39" s="9">
        <v>0.23</v>
      </c>
      <c r="L39" s="39">
        <f t="shared" si="7"/>
        <v>0</v>
      </c>
      <c r="M39" s="26">
        <f t="shared" si="4"/>
        <v>0</v>
      </c>
      <c r="N39" s="24">
        <f t="shared" si="3"/>
        <v>0</v>
      </c>
    </row>
    <row r="40" spans="1:14" ht="15.75">
      <c r="A40" s="5">
        <v>38</v>
      </c>
      <c r="B40" s="52" t="s">
        <v>63</v>
      </c>
      <c r="C40" s="52" t="s">
        <v>69</v>
      </c>
      <c r="D40" s="14" t="s">
        <v>6</v>
      </c>
      <c r="E40" s="48"/>
      <c r="F40" s="34">
        <v>6</v>
      </c>
      <c r="G40" s="44"/>
      <c r="H40" s="47"/>
      <c r="I40" s="37">
        <f t="shared" si="5"/>
        <v>0</v>
      </c>
      <c r="J40" s="25">
        <f t="shared" si="6"/>
        <v>0</v>
      </c>
      <c r="K40" s="10">
        <v>0.23</v>
      </c>
      <c r="L40" s="39">
        <f t="shared" si="7"/>
        <v>0</v>
      </c>
      <c r="M40" s="26">
        <f t="shared" si="4"/>
        <v>0</v>
      </c>
      <c r="N40" s="24">
        <f t="shared" si="3"/>
        <v>0</v>
      </c>
    </row>
    <row r="41" spans="1:14" ht="15.75">
      <c r="A41" s="19">
        <v>39</v>
      </c>
      <c r="B41" s="52" t="s">
        <v>64</v>
      </c>
      <c r="C41" s="52" t="s">
        <v>65</v>
      </c>
      <c r="D41" s="14" t="s">
        <v>6</v>
      </c>
      <c r="E41" s="48"/>
      <c r="F41" s="34">
        <v>1</v>
      </c>
      <c r="G41" s="44"/>
      <c r="H41" s="47"/>
      <c r="I41" s="37">
        <f t="shared" si="5"/>
        <v>0</v>
      </c>
      <c r="J41" s="25">
        <f t="shared" si="6"/>
        <v>0</v>
      </c>
      <c r="K41" s="10">
        <v>0.23</v>
      </c>
      <c r="L41" s="39">
        <f t="shared" si="7"/>
        <v>0</v>
      </c>
      <c r="M41" s="26">
        <f t="shared" si="4"/>
        <v>0</v>
      </c>
      <c r="N41" s="24">
        <f t="shared" si="3"/>
        <v>0</v>
      </c>
    </row>
    <row r="42" spans="1:14" ht="15.75">
      <c r="A42" s="5">
        <v>40</v>
      </c>
      <c r="B42" s="52" t="s">
        <v>70</v>
      </c>
      <c r="C42" s="52" t="s">
        <v>71</v>
      </c>
      <c r="D42" s="14" t="s">
        <v>6</v>
      </c>
      <c r="E42" s="48"/>
      <c r="F42" s="34">
        <v>2</v>
      </c>
      <c r="G42" s="44"/>
      <c r="H42" s="47"/>
      <c r="I42" s="37">
        <f t="shared" si="5"/>
        <v>0</v>
      </c>
      <c r="J42" s="25">
        <f t="shared" si="6"/>
        <v>0</v>
      </c>
      <c r="K42" s="9">
        <v>0.23</v>
      </c>
      <c r="L42" s="39">
        <f t="shared" si="7"/>
        <v>0</v>
      </c>
      <c r="M42" s="26">
        <f t="shared" si="4"/>
        <v>0</v>
      </c>
      <c r="N42" s="24">
        <f t="shared" si="3"/>
        <v>0</v>
      </c>
    </row>
    <row r="43" spans="1:14" ht="15.75">
      <c r="A43" s="19">
        <v>41</v>
      </c>
      <c r="B43" s="52" t="s">
        <v>72</v>
      </c>
      <c r="C43" s="52" t="s">
        <v>73</v>
      </c>
      <c r="D43" s="14" t="s">
        <v>0</v>
      </c>
      <c r="E43" s="48"/>
      <c r="F43" s="34">
        <v>2</v>
      </c>
      <c r="G43" s="44"/>
      <c r="H43" s="47"/>
      <c r="I43" s="37">
        <f t="shared" si="5"/>
        <v>0</v>
      </c>
      <c r="J43" s="25">
        <f t="shared" si="6"/>
        <v>0</v>
      </c>
      <c r="K43" s="10">
        <v>0.23</v>
      </c>
      <c r="L43" s="39">
        <f t="shared" si="7"/>
        <v>0</v>
      </c>
      <c r="M43" s="26">
        <f t="shared" si="4"/>
        <v>0</v>
      </c>
      <c r="N43" s="24">
        <f t="shared" si="3"/>
        <v>0</v>
      </c>
    </row>
    <row r="44" spans="1:14" ht="15.75">
      <c r="A44" s="5">
        <v>42</v>
      </c>
      <c r="B44" s="52" t="s">
        <v>74</v>
      </c>
      <c r="C44" s="52" t="s">
        <v>75</v>
      </c>
      <c r="D44" s="14" t="s">
        <v>0</v>
      </c>
      <c r="E44" s="48"/>
      <c r="F44" s="35">
        <v>5</v>
      </c>
      <c r="G44" s="44"/>
      <c r="H44" s="47"/>
      <c r="I44" s="37">
        <f t="shared" si="5"/>
        <v>0</v>
      </c>
      <c r="J44" s="25">
        <f t="shared" si="6"/>
        <v>0</v>
      </c>
      <c r="K44" s="10">
        <v>0.23</v>
      </c>
      <c r="L44" s="39">
        <f t="shared" si="7"/>
        <v>0</v>
      </c>
      <c r="M44" s="26">
        <f t="shared" si="4"/>
        <v>0</v>
      </c>
      <c r="N44" s="24">
        <f t="shared" si="3"/>
        <v>0</v>
      </c>
    </row>
    <row r="45" spans="1:14" ht="16.5" customHeight="1">
      <c r="A45" s="19">
        <v>43</v>
      </c>
      <c r="B45" s="52" t="s">
        <v>76</v>
      </c>
      <c r="C45" s="52" t="s">
        <v>79</v>
      </c>
      <c r="D45" s="14" t="s">
        <v>0</v>
      </c>
      <c r="E45" s="48">
        <v>3</v>
      </c>
      <c r="F45" s="35"/>
      <c r="G45" s="44"/>
      <c r="H45" s="47"/>
      <c r="I45" s="37">
        <f aca="true" t="shared" si="8" ref="I45:I52">E45*G45</f>
        <v>0</v>
      </c>
      <c r="J45" s="25">
        <f t="shared" si="6"/>
        <v>0</v>
      </c>
      <c r="K45" s="9">
        <v>0.23</v>
      </c>
      <c r="L45" s="39">
        <f t="shared" si="7"/>
        <v>0</v>
      </c>
      <c r="M45" s="26">
        <f t="shared" si="4"/>
        <v>0</v>
      </c>
      <c r="N45" s="24">
        <f t="shared" si="3"/>
        <v>0</v>
      </c>
    </row>
    <row r="46" spans="1:14" ht="15.75">
      <c r="A46" s="5">
        <v>62</v>
      </c>
      <c r="B46" s="52" t="s">
        <v>77</v>
      </c>
      <c r="C46" s="52" t="s">
        <v>78</v>
      </c>
      <c r="D46" s="14" t="s">
        <v>0</v>
      </c>
      <c r="E46" s="48">
        <v>3</v>
      </c>
      <c r="F46" s="35"/>
      <c r="G46" s="44"/>
      <c r="H46" s="47"/>
      <c r="I46" s="37">
        <f t="shared" si="8"/>
        <v>0</v>
      </c>
      <c r="J46" s="25">
        <f t="shared" si="6"/>
        <v>0</v>
      </c>
      <c r="K46" s="10">
        <v>0.23</v>
      </c>
      <c r="L46" s="39">
        <f t="shared" si="7"/>
        <v>0</v>
      </c>
      <c r="M46" s="26">
        <f t="shared" si="4"/>
        <v>0</v>
      </c>
      <c r="N46" s="24">
        <f t="shared" si="3"/>
        <v>0</v>
      </c>
    </row>
    <row r="47" spans="1:14" ht="15.75">
      <c r="A47" s="19">
        <v>63</v>
      </c>
      <c r="B47" s="53" t="s">
        <v>80</v>
      </c>
      <c r="C47" s="52" t="s">
        <v>81</v>
      </c>
      <c r="D47" s="14" t="s">
        <v>0</v>
      </c>
      <c r="E47" s="48">
        <v>1</v>
      </c>
      <c r="F47" s="35"/>
      <c r="G47" s="44"/>
      <c r="H47" s="47"/>
      <c r="I47" s="37">
        <f t="shared" si="8"/>
        <v>0</v>
      </c>
      <c r="J47" s="25">
        <f t="shared" si="6"/>
        <v>0</v>
      </c>
      <c r="K47" s="10">
        <v>0.23</v>
      </c>
      <c r="L47" s="39">
        <f t="shared" si="7"/>
        <v>0</v>
      </c>
      <c r="M47" s="26">
        <f t="shared" si="4"/>
        <v>0</v>
      </c>
      <c r="N47" s="24">
        <f t="shared" si="3"/>
        <v>0</v>
      </c>
    </row>
    <row r="48" spans="1:14" ht="15.75">
      <c r="A48" s="5">
        <v>70</v>
      </c>
      <c r="B48" s="53" t="s">
        <v>82</v>
      </c>
      <c r="C48" s="52" t="s">
        <v>81</v>
      </c>
      <c r="D48" s="14" t="s">
        <v>0</v>
      </c>
      <c r="E48" s="48">
        <v>1</v>
      </c>
      <c r="F48" s="35"/>
      <c r="G48" s="45"/>
      <c r="H48" s="47"/>
      <c r="I48" s="37">
        <f t="shared" si="8"/>
        <v>0</v>
      </c>
      <c r="J48" s="25">
        <f t="shared" si="6"/>
        <v>0</v>
      </c>
      <c r="K48" s="9">
        <v>0.23</v>
      </c>
      <c r="L48" s="39">
        <f>ROUND(E48*G48*(1+K48),2)</f>
        <v>0</v>
      </c>
      <c r="M48" s="26">
        <f t="shared" si="4"/>
        <v>0</v>
      </c>
      <c r="N48" s="24">
        <f aca="true" t="shared" si="9" ref="N48:N53">L48+M48</f>
        <v>0</v>
      </c>
    </row>
    <row r="49" spans="1:14" ht="15.75">
      <c r="A49" s="19">
        <v>71</v>
      </c>
      <c r="B49" s="53" t="s">
        <v>83</v>
      </c>
      <c r="C49" s="52" t="s">
        <v>84</v>
      </c>
      <c r="D49" s="14" t="s">
        <v>0</v>
      </c>
      <c r="E49" s="48">
        <v>1</v>
      </c>
      <c r="F49" s="35"/>
      <c r="G49" s="44"/>
      <c r="H49" s="47"/>
      <c r="I49" s="37">
        <f t="shared" si="8"/>
        <v>0</v>
      </c>
      <c r="J49" s="25">
        <f t="shared" si="6"/>
        <v>0</v>
      </c>
      <c r="K49" s="10">
        <v>0.23</v>
      </c>
      <c r="L49" s="39">
        <f>ROUND(E49*G49*(1+K49),2)</f>
        <v>0</v>
      </c>
      <c r="M49" s="26">
        <f t="shared" si="4"/>
        <v>0</v>
      </c>
      <c r="N49" s="24">
        <f t="shared" si="9"/>
        <v>0</v>
      </c>
    </row>
    <row r="50" spans="1:14" ht="15.75">
      <c r="A50" s="5">
        <v>72</v>
      </c>
      <c r="B50" s="53" t="s">
        <v>85</v>
      </c>
      <c r="C50" s="52" t="s">
        <v>86</v>
      </c>
      <c r="D50" s="14" t="s">
        <v>0</v>
      </c>
      <c r="E50" s="48">
        <v>1</v>
      </c>
      <c r="F50" s="35"/>
      <c r="G50" s="44"/>
      <c r="H50" s="47"/>
      <c r="I50" s="37">
        <f t="shared" si="8"/>
        <v>0</v>
      </c>
      <c r="J50" s="25">
        <f t="shared" si="6"/>
        <v>0</v>
      </c>
      <c r="K50" s="10">
        <v>0.23</v>
      </c>
      <c r="L50" s="39">
        <f>ROUND(E50*G50*(1+K50),2)</f>
        <v>0</v>
      </c>
      <c r="M50" s="26">
        <f t="shared" si="4"/>
        <v>0</v>
      </c>
      <c r="N50" s="24">
        <f t="shared" si="9"/>
        <v>0</v>
      </c>
    </row>
    <row r="51" spans="1:14" ht="15.75">
      <c r="A51" s="19">
        <v>73</v>
      </c>
      <c r="B51" s="53" t="s">
        <v>87</v>
      </c>
      <c r="C51" s="52" t="s">
        <v>86</v>
      </c>
      <c r="D51" s="14" t="s">
        <v>9</v>
      </c>
      <c r="E51" s="48">
        <v>1</v>
      </c>
      <c r="F51" s="35"/>
      <c r="G51" s="44"/>
      <c r="H51" s="47"/>
      <c r="I51" s="37">
        <f t="shared" si="8"/>
        <v>0</v>
      </c>
      <c r="J51" s="25">
        <f t="shared" si="6"/>
        <v>0</v>
      </c>
      <c r="K51" s="9">
        <v>0.23</v>
      </c>
      <c r="L51" s="39">
        <f>ROUND(E51*G51*(1+K51),2)</f>
        <v>0</v>
      </c>
      <c r="M51" s="26">
        <f t="shared" si="4"/>
        <v>0</v>
      </c>
      <c r="N51" s="24">
        <f t="shared" si="9"/>
        <v>0</v>
      </c>
    </row>
    <row r="52" spans="1:14" ht="15.75">
      <c r="A52" s="5">
        <v>74</v>
      </c>
      <c r="B52" s="53" t="s">
        <v>88</v>
      </c>
      <c r="C52" s="52" t="s">
        <v>81</v>
      </c>
      <c r="D52" s="14" t="s">
        <v>6</v>
      </c>
      <c r="E52" s="48">
        <v>1</v>
      </c>
      <c r="F52" s="36"/>
      <c r="G52" s="44"/>
      <c r="H52" s="47"/>
      <c r="I52" s="37">
        <f t="shared" si="8"/>
        <v>0</v>
      </c>
      <c r="J52" s="25">
        <f t="shared" si="6"/>
        <v>0</v>
      </c>
      <c r="K52" s="10">
        <v>0.23</v>
      </c>
      <c r="L52" s="39">
        <f>ROUND(E52*G52*(1+K52),2)</f>
        <v>0</v>
      </c>
      <c r="M52" s="26">
        <f>ROUND(F52*H52*(1+K52),2)</f>
        <v>0</v>
      </c>
      <c r="N52" s="24">
        <f t="shared" si="9"/>
        <v>0</v>
      </c>
    </row>
    <row r="53" spans="1:14" s="13" customFormat="1" ht="17.25">
      <c r="A53" s="11"/>
      <c r="B53" s="12"/>
      <c r="C53" s="12"/>
      <c r="D53" s="12"/>
      <c r="E53" s="12"/>
      <c r="F53" s="12"/>
      <c r="G53" s="59" t="s">
        <v>21</v>
      </c>
      <c r="H53" s="60"/>
      <c r="I53" s="29">
        <f>SUM(I9:I52)</f>
        <v>0</v>
      </c>
      <c r="J53" s="29">
        <f>SUM(J9:J52)</f>
        <v>0</v>
      </c>
      <c r="K53" s="30"/>
      <c r="L53" s="29">
        <f>SUM(L9:L52)</f>
        <v>0</v>
      </c>
      <c r="M53" s="29">
        <f>SUM(M9:M52)</f>
        <v>0</v>
      </c>
      <c r="N53" s="33">
        <f t="shared" si="9"/>
        <v>0</v>
      </c>
    </row>
    <row r="54" spans="1:14" ht="15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ht="12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ht="17.25">
      <c r="C56" s="17"/>
      <c r="D56" s="17"/>
      <c r="E56" s="17"/>
      <c r="F56" s="17"/>
      <c r="G56" s="17"/>
      <c r="H56" s="17"/>
      <c r="I56" s="55" t="s">
        <v>12</v>
      </c>
      <c r="J56" s="55"/>
      <c r="K56" s="58">
        <f>I53+J53</f>
        <v>0</v>
      </c>
      <c r="L56" s="58"/>
      <c r="M56" s="17"/>
      <c r="N56" s="17"/>
    </row>
    <row r="57" spans="3:14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ht="12.75">
      <c r="C58" s="17"/>
      <c r="D58" s="17"/>
      <c r="E58" s="17"/>
      <c r="F58" s="17"/>
      <c r="G58" s="17"/>
      <c r="H58" s="17"/>
      <c r="M58" s="17"/>
      <c r="N58" s="17"/>
    </row>
    <row r="59" spans="3:14" ht="17.25">
      <c r="C59" s="18"/>
      <c r="D59" s="18"/>
      <c r="E59" s="18"/>
      <c r="F59" s="18"/>
      <c r="G59" s="18"/>
      <c r="H59" s="18"/>
      <c r="I59" s="55" t="s">
        <v>13</v>
      </c>
      <c r="J59" s="55"/>
      <c r="K59" s="55"/>
      <c r="L59" s="58">
        <f>L53+M53</f>
        <v>0</v>
      </c>
      <c r="M59" s="58"/>
      <c r="N59" s="17"/>
    </row>
    <row r="60" spans="1:14" ht="15">
      <c r="A60" s="7"/>
      <c r="B60" s="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3:14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5" ht="126" customHeight="1"/>
    <row r="67" spans="8:14" ht="12.75">
      <c r="H67" s="57" t="s">
        <v>20</v>
      </c>
      <c r="I67" s="57"/>
      <c r="J67" s="57"/>
      <c r="K67" s="6"/>
      <c r="L67" s="57" t="s">
        <v>17</v>
      </c>
      <c r="M67" s="57"/>
      <c r="N67" s="57"/>
    </row>
    <row r="68" spans="8:14" ht="12.75">
      <c r="H68" s="57"/>
      <c r="I68" s="57"/>
      <c r="J68" s="57"/>
      <c r="K68" s="6"/>
      <c r="L68" s="57"/>
      <c r="M68" s="57"/>
      <c r="N68" s="57"/>
    </row>
    <row r="69" spans="8:14" ht="12.75">
      <c r="H69" s="57"/>
      <c r="I69" s="57"/>
      <c r="J69" s="57"/>
      <c r="K69" s="6"/>
      <c r="L69" s="57"/>
      <c r="M69" s="57"/>
      <c r="N69" s="57"/>
    </row>
    <row r="70" spans="8:14" ht="12.75">
      <c r="H70" s="57"/>
      <c r="I70" s="57"/>
      <c r="J70" s="57"/>
      <c r="K70" s="6"/>
      <c r="L70" s="57"/>
      <c r="M70" s="57"/>
      <c r="N70" s="57"/>
    </row>
    <row r="71" spans="8:14" s="51" customFormat="1" ht="21">
      <c r="H71" s="54" t="s">
        <v>18</v>
      </c>
      <c r="I71" s="54"/>
      <c r="J71" s="54"/>
      <c r="K71" s="50"/>
      <c r="L71" s="54" t="s">
        <v>19</v>
      </c>
      <c r="M71" s="54"/>
      <c r="N71" s="54"/>
    </row>
  </sheetData>
  <sheetProtection/>
  <mergeCells count="11">
    <mergeCell ref="K56:L56"/>
    <mergeCell ref="L59:M59"/>
    <mergeCell ref="G53:H53"/>
    <mergeCell ref="L67:N70"/>
    <mergeCell ref="L2:N2"/>
    <mergeCell ref="L71:N71"/>
    <mergeCell ref="H71:J71"/>
    <mergeCell ref="I56:J56"/>
    <mergeCell ref="B4:J4"/>
    <mergeCell ref="I59:K59"/>
    <mergeCell ref="H67:J70"/>
  </mergeCells>
  <printOptions/>
  <pageMargins left="0.75" right="0.75" top="0.6" bottom="0.45" header="0.54" footer="0.3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Szymkiewicz</dc:creator>
  <cp:keywords/>
  <dc:description/>
  <cp:lastModifiedBy>Start</cp:lastModifiedBy>
  <cp:lastPrinted>2017-12-18T10:49:40Z</cp:lastPrinted>
  <dcterms:created xsi:type="dcterms:W3CDTF">2016-11-24T12:47:20Z</dcterms:created>
  <dcterms:modified xsi:type="dcterms:W3CDTF">2020-02-12T11:14:46Z</dcterms:modified>
  <cp:category/>
  <cp:version/>
  <cp:contentType/>
  <cp:contentStatus/>
</cp:coreProperties>
</file>